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8585" windowHeight="11760" activeTab="0"/>
  </bookViews>
  <sheets>
    <sheet name="по ЭЭ" sheetId="1" r:id="rId1"/>
    <sheet name="по воде" sheetId="2" r:id="rId2"/>
  </sheets>
  <definedNames>
    <definedName name="_xlnm.Print_Area" localSheetId="1">'по воде'!$A$1:$P$21</definedName>
    <definedName name="_xlnm.Print_Area" localSheetId="0">'по ЭЭ'!$A$1:$E$17</definedName>
  </definedNames>
  <calcPr fullCalcOnLoad="1"/>
</workbook>
</file>

<file path=xl/sharedStrings.xml><?xml version="1.0" encoding="utf-8"?>
<sst xmlns="http://schemas.openxmlformats.org/spreadsheetml/2006/main" count="88" uniqueCount="61">
  <si>
    <t>Л/сч</t>
  </si>
  <si>
    <t>Наименование учреждений</t>
  </si>
  <si>
    <t>январь</t>
  </si>
  <si>
    <t>февраль</t>
  </si>
  <si>
    <t>март</t>
  </si>
  <si>
    <t>перерасход /-/, экономия /+/</t>
  </si>
  <si>
    <t>Отдел  образования</t>
  </si>
  <si>
    <t>605</t>
  </si>
  <si>
    <t>МОБУ  СОШ с. Тамьян - Таймас</t>
  </si>
  <si>
    <t>МОБУ  СОШ № 2 с. К-Мияки</t>
  </si>
  <si>
    <t>606</t>
  </si>
  <si>
    <t>МОБУ  СОШ с. Енебей - Урсаево</t>
  </si>
  <si>
    <t>607</t>
  </si>
  <si>
    <t>МОБУ  ООШ д. Сафарово</t>
  </si>
  <si>
    <t>ИТОГО</t>
  </si>
  <si>
    <t>609</t>
  </si>
  <si>
    <t>МОБУ  СОШ с. Уязыбашево</t>
  </si>
  <si>
    <t>613</t>
  </si>
  <si>
    <t>МОБУ  СОШ с. Качеганово</t>
  </si>
  <si>
    <t>618</t>
  </si>
  <si>
    <t>620</t>
  </si>
  <si>
    <t>СОШ с. Анясево</t>
  </si>
  <si>
    <t>621</t>
  </si>
  <si>
    <t>СОШ с. Новый - Мир</t>
  </si>
  <si>
    <t>626</t>
  </si>
  <si>
    <t>СОШ с. Уршакбашкарамалы</t>
  </si>
  <si>
    <t>627</t>
  </si>
  <si>
    <t>СОШ с. Каран - Кункас</t>
  </si>
  <si>
    <t>629</t>
  </si>
  <si>
    <t>СОШ с. Миякитамак</t>
  </si>
  <si>
    <t>634</t>
  </si>
  <si>
    <t>НОШ д/с с. Суккул - Михайловка</t>
  </si>
  <si>
    <t>655</t>
  </si>
  <si>
    <t>656</t>
  </si>
  <si>
    <t>ДОУ с. Мияки Колосок</t>
  </si>
  <si>
    <t>658</t>
  </si>
  <si>
    <t>ДОУ с. Анясево</t>
  </si>
  <si>
    <t>662</t>
  </si>
  <si>
    <t>ДОУ с. Сатыево</t>
  </si>
  <si>
    <t>666</t>
  </si>
  <si>
    <t>667</t>
  </si>
  <si>
    <t>ДОУ с. Менеузтамак</t>
  </si>
  <si>
    <t>ИТОГО по ДОУ</t>
  </si>
  <si>
    <t>ДЮСШ</t>
  </si>
  <si>
    <t>ВСЕГО</t>
  </si>
  <si>
    <t>апрель</t>
  </si>
  <si>
    <t>май</t>
  </si>
  <si>
    <t>июнь</t>
  </si>
  <si>
    <t>Д/с № 2</t>
  </si>
  <si>
    <t>ДОУ с.Каран-Кункас</t>
  </si>
  <si>
    <t xml:space="preserve">ИТОГО </t>
  </si>
  <si>
    <t>ДОУ № 2</t>
  </si>
  <si>
    <t>Исполнитель экономист Сайранова А.А.</t>
  </si>
  <si>
    <t>тел.: 8 (34788) 2-16-11</t>
  </si>
  <si>
    <t>* данные взяты с учетом котельных</t>
  </si>
  <si>
    <t>Потребление электроэнергии за 9 месяцев 2013 года</t>
  </si>
  <si>
    <t>Потребление воды за 9 месяцев 2013 года</t>
  </si>
  <si>
    <t>Итого за 9 месяцев 2013 года*</t>
  </si>
  <si>
    <t>Итого за 9 месяцев 2012года*</t>
  </si>
  <si>
    <t>Итого за 9 месяцев 2012года</t>
  </si>
  <si>
    <t>Итого за 9 месяцев 2013года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</si>
</sst>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0000000"/>
    <numFmt numFmtId="172" formatCode="0.00000000000"/>
    <numFmt numFmtId="173" formatCode="0.000000000"/>
  </numFmts>
  <fonts count="7">
    <font>
      <sz val="10"/>
      <name val="Arial Cyr"/>
      <family val="0"/>
    </font>
    <font>
      <b/>
      <i/>
      <sz val="10"/>
      <name val="Arial Cyr"/>
      <family val="0"/>
    </font>
    <font>
      <sz val="10"/>
      <name val="Bookman Old Style"/>
      <family val="1"/>
    </font>
    <font>
      <b/>
      <sz val="10"/>
      <name val="Bookman Old Style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SheetLayoutView="100" workbookViewId="0" topLeftCell="B1">
      <selection activeCell="D26" sqref="D26"/>
    </sheetView>
  </sheetViews>
  <sheetFormatPr defaultColWidth="9.00390625" defaultRowHeight="12.75"/>
  <cols>
    <col min="1" max="1" width="6.00390625" style="0" customWidth="1"/>
    <col min="2" max="2" width="35.125" style="0" customWidth="1"/>
    <col min="3" max="5" width="16.625" style="28" customWidth="1"/>
  </cols>
  <sheetData>
    <row r="1" spans="1:5" ht="12.75">
      <c r="A1" s="44" t="s">
        <v>55</v>
      </c>
      <c r="B1" s="44"/>
      <c r="C1" s="44"/>
      <c r="D1" s="44"/>
      <c r="E1" s="44"/>
    </row>
    <row r="2" spans="1:5" ht="60.75" customHeight="1">
      <c r="A2" s="1" t="s">
        <v>0</v>
      </c>
      <c r="B2" s="1" t="s">
        <v>1</v>
      </c>
      <c r="C2" s="2" t="s">
        <v>57</v>
      </c>
      <c r="D2" s="2" t="s">
        <v>58</v>
      </c>
      <c r="E2" s="2" t="s">
        <v>5</v>
      </c>
    </row>
    <row r="3" spans="1:5" ht="15">
      <c r="A3" s="6" t="s">
        <v>12</v>
      </c>
      <c r="B3" s="7" t="s">
        <v>13</v>
      </c>
      <c r="C3" s="29">
        <v>58020</v>
      </c>
      <c r="D3" s="36">
        <v>16160</v>
      </c>
      <c r="E3" s="38">
        <f aca="true" t="shared" si="0" ref="E3:E11">100-C3/D3*100</f>
        <v>-259.03465346534654</v>
      </c>
    </row>
    <row r="4" spans="1:5" ht="15">
      <c r="A4" s="6" t="s">
        <v>15</v>
      </c>
      <c r="B4" s="7" t="s">
        <v>16</v>
      </c>
      <c r="C4" s="29">
        <v>61054</v>
      </c>
      <c r="D4" s="36">
        <v>30746</v>
      </c>
      <c r="E4" s="38">
        <f t="shared" si="0"/>
        <v>-98.57542444545632</v>
      </c>
    </row>
    <row r="5" spans="1:5" ht="15">
      <c r="A5" s="6" t="s">
        <v>17</v>
      </c>
      <c r="B5" s="7" t="s">
        <v>18</v>
      </c>
      <c r="C5" s="29">
        <v>33823</v>
      </c>
      <c r="D5" s="36">
        <v>21473</v>
      </c>
      <c r="E5" s="39">
        <f t="shared" si="0"/>
        <v>-57.514087458669024</v>
      </c>
    </row>
    <row r="6" spans="1:5" ht="15">
      <c r="A6" s="6" t="s">
        <v>30</v>
      </c>
      <c r="B6" s="7" t="s">
        <v>31</v>
      </c>
      <c r="C6" s="29">
        <v>18626</v>
      </c>
      <c r="D6" s="36">
        <v>11246</v>
      </c>
      <c r="E6" s="39">
        <f t="shared" si="0"/>
        <v>-65.62333274052997</v>
      </c>
    </row>
    <row r="7" spans="1:5" ht="15">
      <c r="A7" s="23"/>
      <c r="B7" s="12" t="s">
        <v>14</v>
      </c>
      <c r="C7" s="37">
        <f>SUM(C3:C6)</f>
        <v>171523</v>
      </c>
      <c r="D7" s="33">
        <f>SUM(D3:D6)</f>
        <v>79625</v>
      </c>
      <c r="E7" s="40">
        <f t="shared" si="0"/>
        <v>-115.41350078492934</v>
      </c>
    </row>
    <row r="8" spans="1:5" ht="15">
      <c r="A8" s="3" t="s">
        <v>33</v>
      </c>
      <c r="B8" s="7" t="s">
        <v>34</v>
      </c>
      <c r="C8" s="29">
        <v>48378</v>
      </c>
      <c r="D8" s="36">
        <v>40178</v>
      </c>
      <c r="E8" s="39">
        <f t="shared" si="0"/>
        <v>-20.409179152770164</v>
      </c>
    </row>
    <row r="9" spans="1:5" ht="15">
      <c r="A9" s="3" t="s">
        <v>35</v>
      </c>
      <c r="B9" s="4" t="s">
        <v>36</v>
      </c>
      <c r="C9" s="29">
        <v>28324</v>
      </c>
      <c r="D9" s="36">
        <v>24936</v>
      </c>
      <c r="E9" s="39">
        <f t="shared" si="0"/>
        <v>-13.586782162335581</v>
      </c>
    </row>
    <row r="10" spans="1:5" ht="15">
      <c r="A10" s="3" t="s">
        <v>39</v>
      </c>
      <c r="B10" s="4" t="s">
        <v>41</v>
      </c>
      <c r="C10" s="29">
        <v>81928</v>
      </c>
      <c r="D10" s="36">
        <v>55625</v>
      </c>
      <c r="E10" s="39">
        <f t="shared" si="0"/>
        <v>-47.286292134831456</v>
      </c>
    </row>
    <row r="11" spans="1:5" ht="15">
      <c r="A11" s="3"/>
      <c r="B11" s="4" t="s">
        <v>48</v>
      </c>
      <c r="C11" s="29">
        <v>71732</v>
      </c>
      <c r="D11" s="43">
        <v>42754</v>
      </c>
      <c r="E11" s="39">
        <f t="shared" si="0"/>
        <v>-67.77845347803714</v>
      </c>
    </row>
    <row r="12" spans="1:5" ht="15">
      <c r="A12" s="23" t="s">
        <v>40</v>
      </c>
      <c r="B12" s="16" t="s">
        <v>42</v>
      </c>
      <c r="C12" s="37">
        <f>SUM(C8:C11)</f>
        <v>230362</v>
      </c>
      <c r="D12" s="33">
        <f>SUM(D8:D11)</f>
        <v>163493</v>
      </c>
      <c r="E12" s="40">
        <f>100-C12/D12*100</f>
        <v>-40.9002220278544</v>
      </c>
    </row>
    <row r="14" ht="15">
      <c r="B14" s="9" t="s">
        <v>54</v>
      </c>
    </row>
    <row r="16" ht="12.75">
      <c r="B16" s="27" t="s">
        <v>52</v>
      </c>
    </row>
    <row r="17" ht="12.75">
      <c r="B17" s="27" t="s">
        <v>53</v>
      </c>
    </row>
  </sheetData>
  <mergeCells count="1">
    <mergeCell ref="A1:E1"/>
  </mergeCells>
  <printOptions/>
  <pageMargins left="1.36" right="0" top="0.82" bottom="0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workbookViewId="0" topLeftCell="F1">
      <selection activeCell="T7" sqref="T7"/>
    </sheetView>
  </sheetViews>
  <sheetFormatPr defaultColWidth="9.00390625" defaultRowHeight="12.75"/>
  <cols>
    <col min="1" max="1" width="6.00390625" style="0" customWidth="1"/>
    <col min="2" max="2" width="35.125" style="0" customWidth="1"/>
    <col min="3" max="5" width="16.625" style="28" customWidth="1"/>
    <col min="6" max="6" width="6.00390625" style="0" customWidth="1"/>
    <col min="7" max="7" width="35.125" style="0" customWidth="1"/>
    <col min="8" max="8" width="0" style="21" hidden="1" customWidth="1"/>
    <col min="9" max="13" width="8.875" style="0" hidden="1" customWidth="1"/>
    <col min="14" max="14" width="15.25390625" style="0" customWidth="1"/>
    <col min="15" max="15" width="11.25390625" style="0" customWidth="1"/>
    <col min="16" max="16" width="17.00390625" style="0" customWidth="1"/>
  </cols>
  <sheetData>
    <row r="1" spans="1:16" ht="12.75">
      <c r="A1" s="44" t="s">
        <v>55</v>
      </c>
      <c r="B1" s="44"/>
      <c r="C1" s="44"/>
      <c r="D1" s="44"/>
      <c r="E1" s="44"/>
      <c r="F1" s="44" t="s">
        <v>56</v>
      </c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60.75" customHeight="1">
      <c r="A2" s="1" t="s">
        <v>0</v>
      </c>
      <c r="B2" s="1" t="s">
        <v>1</v>
      </c>
      <c r="C2" s="2" t="s">
        <v>57</v>
      </c>
      <c r="D2" s="2" t="s">
        <v>58</v>
      </c>
      <c r="E2" s="2" t="s">
        <v>5</v>
      </c>
      <c r="F2" s="1" t="s">
        <v>0</v>
      </c>
      <c r="G2" s="1" t="s">
        <v>1</v>
      </c>
      <c r="H2" s="2" t="s">
        <v>2</v>
      </c>
      <c r="I2" s="2" t="s">
        <v>3</v>
      </c>
      <c r="J2" s="2" t="s">
        <v>4</v>
      </c>
      <c r="K2" s="2" t="s">
        <v>45</v>
      </c>
      <c r="L2" s="2" t="s">
        <v>46</v>
      </c>
      <c r="M2" s="2" t="s">
        <v>47</v>
      </c>
      <c r="N2" s="2" t="s">
        <v>60</v>
      </c>
      <c r="O2" s="2" t="s">
        <v>59</v>
      </c>
      <c r="P2" s="2" t="s">
        <v>5</v>
      </c>
    </row>
    <row r="3" spans="1:16" ht="15">
      <c r="A3" s="6" t="s">
        <v>7</v>
      </c>
      <c r="B3" s="7" t="s">
        <v>8</v>
      </c>
      <c r="C3" s="29">
        <v>53275</v>
      </c>
      <c r="D3" s="36">
        <v>56422</v>
      </c>
      <c r="E3" s="38">
        <f aca="true" t="shared" si="0" ref="E3:E10">100-C3/D3*100</f>
        <v>5.577611569954982</v>
      </c>
      <c r="F3" s="6" t="s">
        <v>7</v>
      </c>
      <c r="G3" s="7" t="s">
        <v>8</v>
      </c>
      <c r="H3" s="5"/>
      <c r="I3" s="5"/>
      <c r="J3" s="5">
        <v>77</v>
      </c>
      <c r="K3" s="5"/>
      <c r="L3" s="5"/>
      <c r="M3" s="5">
        <v>62</v>
      </c>
      <c r="N3" s="29">
        <v>544</v>
      </c>
      <c r="O3" s="30">
        <v>152</v>
      </c>
      <c r="P3" s="31">
        <f aca="true" t="shared" si="1" ref="P3:P8">100-N3/O3*100</f>
        <v>-257.89473684210526</v>
      </c>
    </row>
    <row r="4" spans="1:16" ht="15">
      <c r="A4" s="6" t="s">
        <v>10</v>
      </c>
      <c r="B4" s="7" t="s">
        <v>11</v>
      </c>
      <c r="C4" s="29">
        <v>31000</v>
      </c>
      <c r="D4" s="36">
        <v>34000</v>
      </c>
      <c r="E4" s="38">
        <f t="shared" si="0"/>
        <v>8.82352941176471</v>
      </c>
      <c r="F4" s="6" t="s">
        <v>12</v>
      </c>
      <c r="G4" s="7" t="s">
        <v>13</v>
      </c>
      <c r="H4" s="5"/>
      <c r="I4" s="5"/>
      <c r="J4" s="5">
        <v>57</v>
      </c>
      <c r="K4" s="5"/>
      <c r="L4" s="5"/>
      <c r="M4" s="5">
        <v>67</v>
      </c>
      <c r="N4" s="29">
        <v>165</v>
      </c>
      <c r="O4" s="30">
        <v>141</v>
      </c>
      <c r="P4" s="32">
        <f t="shared" si="1"/>
        <v>-17.02127659574468</v>
      </c>
    </row>
    <row r="5" spans="1:16" ht="15">
      <c r="A5" s="6" t="s">
        <v>12</v>
      </c>
      <c r="B5" s="7" t="s">
        <v>13</v>
      </c>
      <c r="C5" s="29">
        <v>58020</v>
      </c>
      <c r="D5" s="36">
        <v>16160</v>
      </c>
      <c r="E5" s="38">
        <f t="shared" si="0"/>
        <v>-259.03465346534654</v>
      </c>
      <c r="F5" s="6" t="s">
        <v>15</v>
      </c>
      <c r="G5" s="7" t="s">
        <v>16</v>
      </c>
      <c r="H5" s="5"/>
      <c r="I5" s="5"/>
      <c r="J5" s="5">
        <v>61.89</v>
      </c>
      <c r="K5" s="5"/>
      <c r="L5" s="5"/>
      <c r="M5" s="5">
        <v>53.89</v>
      </c>
      <c r="N5" s="29">
        <v>622.72</v>
      </c>
      <c r="O5" s="30">
        <v>169.67</v>
      </c>
      <c r="P5" s="31">
        <f t="shared" si="1"/>
        <v>-267.0183296988272</v>
      </c>
    </row>
    <row r="6" spans="1:16" ht="15">
      <c r="A6" s="6" t="s">
        <v>19</v>
      </c>
      <c r="B6" s="7" t="s">
        <v>9</v>
      </c>
      <c r="C6" s="29">
        <v>24950</v>
      </c>
      <c r="D6" s="36">
        <v>30815</v>
      </c>
      <c r="E6" s="38">
        <f t="shared" si="0"/>
        <v>19.032938503975345</v>
      </c>
      <c r="F6" s="6" t="s">
        <v>20</v>
      </c>
      <c r="G6" s="11" t="s">
        <v>21</v>
      </c>
      <c r="H6" s="5"/>
      <c r="I6" s="5"/>
      <c r="J6" s="5"/>
      <c r="K6" s="5"/>
      <c r="L6" s="5"/>
      <c r="M6" s="5"/>
      <c r="N6" s="29">
        <v>729</v>
      </c>
      <c r="O6" s="30">
        <v>164</v>
      </c>
      <c r="P6" s="31">
        <f t="shared" si="1"/>
        <v>-344.5121951219512</v>
      </c>
    </row>
    <row r="7" spans="1:16" ht="15">
      <c r="A7" s="6" t="s">
        <v>22</v>
      </c>
      <c r="B7" s="11" t="s">
        <v>23</v>
      </c>
      <c r="C7" s="29">
        <v>14435</v>
      </c>
      <c r="D7" s="36">
        <v>15290</v>
      </c>
      <c r="E7" s="38">
        <f t="shared" si="0"/>
        <v>5.591890124264225</v>
      </c>
      <c r="F7" s="6" t="s">
        <v>24</v>
      </c>
      <c r="G7" s="7" t="s">
        <v>25</v>
      </c>
      <c r="H7" s="5"/>
      <c r="I7" s="5"/>
      <c r="J7" s="5">
        <v>46.8</v>
      </c>
      <c r="K7" s="5"/>
      <c r="L7" s="5"/>
      <c r="M7" s="5">
        <v>46.8</v>
      </c>
      <c r="N7" s="29">
        <v>1187.41</v>
      </c>
      <c r="O7" s="30">
        <v>590.4</v>
      </c>
      <c r="P7" s="32">
        <f t="shared" si="1"/>
        <v>-101.11957994579947</v>
      </c>
    </row>
    <row r="8" spans="1:16" ht="15">
      <c r="A8" s="6" t="s">
        <v>26</v>
      </c>
      <c r="B8" s="7" t="s">
        <v>27</v>
      </c>
      <c r="C8" s="29">
        <v>41439</v>
      </c>
      <c r="D8" s="36">
        <v>44189</v>
      </c>
      <c r="E8" s="38">
        <f t="shared" si="0"/>
        <v>6.223268234175933</v>
      </c>
      <c r="F8" s="12"/>
      <c r="G8" s="12" t="s">
        <v>14</v>
      </c>
      <c r="H8" s="13">
        <f aca="true" t="shared" si="2" ref="H8:O8">SUM(H3:H7)</f>
        <v>0</v>
      </c>
      <c r="I8" s="13">
        <f t="shared" si="2"/>
        <v>0</v>
      </c>
      <c r="J8" s="13">
        <f t="shared" si="2"/>
        <v>242.69</v>
      </c>
      <c r="K8" s="13">
        <f t="shared" si="2"/>
        <v>0</v>
      </c>
      <c r="L8" s="13">
        <f t="shared" si="2"/>
        <v>0</v>
      </c>
      <c r="M8" s="13">
        <f t="shared" si="2"/>
        <v>229.69</v>
      </c>
      <c r="N8" s="33">
        <f t="shared" si="2"/>
        <v>3248.13</v>
      </c>
      <c r="O8" s="33">
        <f t="shared" si="2"/>
        <v>1217.07</v>
      </c>
      <c r="P8" s="34">
        <f t="shared" si="1"/>
        <v>-166.88111612314822</v>
      </c>
    </row>
    <row r="9" spans="1:16" ht="15">
      <c r="A9" s="6" t="s">
        <v>28</v>
      </c>
      <c r="B9" s="7" t="s">
        <v>29</v>
      </c>
      <c r="C9" s="29">
        <v>29385</v>
      </c>
      <c r="D9" s="36">
        <v>31855</v>
      </c>
      <c r="E9" s="39">
        <f t="shared" si="0"/>
        <v>7.753884790456752</v>
      </c>
      <c r="F9" s="3" t="s">
        <v>32</v>
      </c>
      <c r="G9" s="7" t="s">
        <v>51</v>
      </c>
      <c r="H9" s="5"/>
      <c r="I9" s="5"/>
      <c r="J9" s="5"/>
      <c r="K9" s="5"/>
      <c r="L9" s="5"/>
      <c r="M9" s="5"/>
      <c r="N9" s="29">
        <v>1093</v>
      </c>
      <c r="O9" s="30">
        <v>1085</v>
      </c>
      <c r="P9" s="32">
        <f>O9-N9</f>
        <v>-8</v>
      </c>
    </row>
    <row r="10" spans="1:16" ht="15">
      <c r="A10" s="3" t="s">
        <v>37</v>
      </c>
      <c r="B10" s="4" t="s">
        <v>38</v>
      </c>
      <c r="C10" s="29">
        <v>18178</v>
      </c>
      <c r="D10" s="36">
        <v>18637</v>
      </c>
      <c r="E10" s="38">
        <f t="shared" si="0"/>
        <v>2.462842732199391</v>
      </c>
      <c r="F10" s="15"/>
      <c r="G10" s="16" t="s">
        <v>42</v>
      </c>
      <c r="H10" s="17">
        <f aca="true" t="shared" si="3" ref="H10:O10">SUM(H9:H9)</f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33">
        <f t="shared" si="3"/>
        <v>1093</v>
      </c>
      <c r="O10" s="33">
        <f t="shared" si="3"/>
        <v>1085</v>
      </c>
      <c r="P10" s="35">
        <f>100-N10/O10*100</f>
        <v>-0.7373271889400854</v>
      </c>
    </row>
    <row r="11" spans="1:16" ht="15">
      <c r="A11" s="3"/>
      <c r="B11" s="4" t="s">
        <v>49</v>
      </c>
      <c r="C11" s="29">
        <v>42353</v>
      </c>
      <c r="D11" s="36"/>
      <c r="E11" s="38">
        <v>0</v>
      </c>
      <c r="F11" s="8"/>
      <c r="G11" s="9"/>
      <c r="H11" s="10"/>
      <c r="I11" s="10"/>
      <c r="J11" s="10"/>
      <c r="K11" s="10"/>
      <c r="L11" s="10"/>
      <c r="M11" s="10"/>
      <c r="N11" s="10"/>
      <c r="O11" s="25"/>
      <c r="P11" s="26"/>
    </row>
    <row r="12" spans="1:16" ht="15">
      <c r="A12" s="23" t="s">
        <v>40</v>
      </c>
      <c r="B12" s="16" t="s">
        <v>42</v>
      </c>
      <c r="C12" s="37">
        <f>SUM(C10:C11)</f>
        <v>60531</v>
      </c>
      <c r="D12" s="33">
        <f>SUM(D10:D11)</f>
        <v>18637</v>
      </c>
      <c r="E12" s="40">
        <f>100-C12/D12*100</f>
        <v>-224.78939743520954</v>
      </c>
      <c r="F12" s="8"/>
      <c r="G12" s="27" t="s">
        <v>52</v>
      </c>
      <c r="H12" s="10"/>
      <c r="I12" s="10"/>
      <c r="J12" s="10"/>
      <c r="K12" s="10"/>
      <c r="L12" s="10"/>
      <c r="M12" s="10"/>
      <c r="N12" s="10"/>
      <c r="O12" s="25"/>
      <c r="P12" s="26"/>
    </row>
    <row r="13" spans="1:16" ht="15">
      <c r="A13" s="22"/>
      <c r="B13" s="4" t="s">
        <v>43</v>
      </c>
      <c r="C13" s="29">
        <v>1016</v>
      </c>
      <c r="D13" s="29">
        <v>1280</v>
      </c>
      <c r="E13" s="38">
        <f>100-C13/D13*100</f>
        <v>20.625</v>
      </c>
      <c r="F13" s="8"/>
      <c r="G13" s="27" t="s">
        <v>53</v>
      </c>
      <c r="H13" s="10"/>
      <c r="I13" s="10"/>
      <c r="J13" s="10"/>
      <c r="K13" s="10"/>
      <c r="L13" s="10"/>
      <c r="M13" s="10"/>
      <c r="N13" s="10"/>
      <c r="O13" s="25"/>
      <c r="P13" s="26"/>
    </row>
    <row r="14" spans="1:16" ht="15">
      <c r="A14" s="18">
        <v>672</v>
      </c>
      <c r="B14" s="14" t="s">
        <v>6</v>
      </c>
      <c r="C14" s="29">
        <v>16218</v>
      </c>
      <c r="D14" s="29">
        <v>17027</v>
      </c>
      <c r="E14" s="38">
        <f>100-C14/D14*100</f>
        <v>4.751277382979964</v>
      </c>
      <c r="F14" s="8"/>
      <c r="G14" s="9"/>
      <c r="H14" s="10"/>
      <c r="I14" s="10"/>
      <c r="J14" s="10"/>
      <c r="K14" s="10"/>
      <c r="L14" s="10"/>
      <c r="M14" s="10"/>
      <c r="N14" s="10"/>
      <c r="O14" s="25"/>
      <c r="P14" s="26"/>
    </row>
    <row r="15" spans="1:16" ht="15">
      <c r="A15" s="23" t="s">
        <v>40</v>
      </c>
      <c r="B15" s="16" t="s">
        <v>50</v>
      </c>
      <c r="C15" s="37">
        <f>C13+C14</f>
        <v>17234</v>
      </c>
      <c r="D15" s="33">
        <f>D13+D14</f>
        <v>18307</v>
      </c>
      <c r="E15" s="40">
        <f>100-C15/D15*100</f>
        <v>5.861146009723058</v>
      </c>
      <c r="F15" s="8"/>
      <c r="G15" s="9"/>
      <c r="H15" s="10"/>
      <c r="I15" s="10"/>
      <c r="J15" s="10"/>
      <c r="K15" s="10"/>
      <c r="L15" s="10"/>
      <c r="M15" s="10"/>
      <c r="N15" s="10"/>
      <c r="O15" s="25"/>
      <c r="P15" s="26"/>
    </row>
    <row r="16" spans="1:16" ht="15">
      <c r="A16" s="24"/>
      <c r="B16" s="19" t="s">
        <v>44</v>
      </c>
      <c r="C16" s="41" t="e">
        <f>#REF!+C12+C15</f>
        <v>#REF!</v>
      </c>
      <c r="D16" s="20" t="e">
        <f>#REF!+D12+D15</f>
        <v>#REF!</v>
      </c>
      <c r="E16" s="42" t="e">
        <f>100-C16/D16*100</f>
        <v>#REF!</v>
      </c>
      <c r="F16" s="8"/>
      <c r="G16" s="9"/>
      <c r="H16" s="10"/>
      <c r="I16" s="10"/>
      <c r="J16" s="10"/>
      <c r="K16" s="10"/>
      <c r="L16" s="10"/>
      <c r="M16" s="10"/>
      <c r="N16" s="10"/>
      <c r="O16" s="25"/>
      <c r="P16" s="26"/>
    </row>
    <row r="17" spans="6:16" ht="15">
      <c r="F17" s="8"/>
      <c r="G17" s="9"/>
      <c r="H17" s="10"/>
      <c r="I17" s="10"/>
      <c r="J17" s="10"/>
      <c r="K17" s="10"/>
      <c r="L17" s="10"/>
      <c r="M17" s="10"/>
      <c r="N17" s="10"/>
      <c r="O17" s="25"/>
      <c r="P17" s="26"/>
    </row>
    <row r="18" ht="15">
      <c r="B18" s="9" t="s">
        <v>54</v>
      </c>
    </row>
    <row r="20" ht="12.75">
      <c r="B20" s="27" t="s">
        <v>52</v>
      </c>
    </row>
    <row r="21" ht="12.75">
      <c r="B21" s="27" t="s">
        <v>53</v>
      </c>
    </row>
  </sheetData>
  <mergeCells count="2">
    <mergeCell ref="A1:E1"/>
    <mergeCell ref="F1:P1"/>
  </mergeCells>
  <printOptions/>
  <pageMargins left="1.36" right="0" top="0.82" bottom="0" header="0.5118110236220472" footer="0.5118110236220472"/>
  <pageSetup horizontalDpi="600" verticalDpi="600" orientation="portrait" paperSize="9" scale="8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2013-07-05T08:49:38Z</cp:lastPrinted>
  <dcterms:created xsi:type="dcterms:W3CDTF">2012-03-04T05:38:18Z</dcterms:created>
  <dcterms:modified xsi:type="dcterms:W3CDTF">2013-10-08T05:01:15Z</dcterms:modified>
  <cp:category/>
  <cp:version/>
  <cp:contentType/>
  <cp:contentStatus/>
</cp:coreProperties>
</file>